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ault_pracovni\Projekty\Akce\MU Česká Třebová\2379-2020 Kompostárna Třebovice _Změna stavby před dokončením\06 ZMĚNA STAVBY PŘED DOKONČENÍM\ROZPOCET-DVZ\"/>
    </mc:Choice>
  </mc:AlternateContent>
  <xr:revisionPtr revIDLastSave="0" documentId="13_ncr:1_{62AE827A-BCF5-41F3-8B09-D26F99570752}" xr6:coauthVersionLast="46" xr6:coauthVersionMax="46" xr10:uidLastSave="{00000000-0000-0000-0000-000000000000}"/>
  <bookViews>
    <workbookView xWindow="-108" yWindow="-108" windowWidth="30936" windowHeight="16896" xr2:uid="{00000000-000D-0000-FFFF-FFFF00000000}"/>
  </bookViews>
  <sheets>
    <sheet name="Výluhy" sheetId="1" r:id="rId1"/>
  </sheets>
  <calcPr calcId="181029"/>
</workbook>
</file>

<file path=xl/calcChain.xml><?xml version="1.0" encoding="utf-8"?>
<calcChain xmlns="http://schemas.openxmlformats.org/spreadsheetml/2006/main">
  <c r="D13" i="1" l="1"/>
  <c r="D12" i="1"/>
  <c r="D10" i="1"/>
  <c r="D5" i="1"/>
  <c r="D6" i="1"/>
  <c r="D20" i="1"/>
  <c r="D19" i="1"/>
  <c r="D18" i="1"/>
  <c r="D16" i="1"/>
  <c r="D15" i="1"/>
  <c r="D14" i="1"/>
  <c r="D11" i="1"/>
  <c r="D9" i="1"/>
  <c r="D8" i="1"/>
  <c r="D7" i="1"/>
  <c r="C21" i="1" l="1"/>
  <c r="C22" i="1" l="1"/>
  <c r="C23" i="1" s="1"/>
  <c r="D22" i="1"/>
  <c r="D23" i="1" s="1"/>
</calcChain>
</file>

<file path=xl/sharedStrings.xml><?xml version="1.0" encoding="utf-8"?>
<sst xmlns="http://schemas.openxmlformats.org/spreadsheetml/2006/main" count="42" uniqueCount="40">
  <si>
    <t>ODHAD STAVEBNÍCH NÁKLADŮ</t>
  </si>
  <si>
    <t>SO 04 NÁDRŽ VÝLUHOVÝCH VOD</t>
  </si>
  <si>
    <t>armovaný beton C 30/37 vč. bednění</t>
  </si>
  <si>
    <t xml:space="preserve">armovaný podkladní beton C12/15 vč. bednění </t>
  </si>
  <si>
    <t>beton C30/37 (ve spádu)</t>
  </si>
  <si>
    <t>těsnící a impregnační nátěry</t>
  </si>
  <si>
    <t>1 ks</t>
  </si>
  <si>
    <t xml:space="preserve">1 ks </t>
  </si>
  <si>
    <t>30 m</t>
  </si>
  <si>
    <t>11 m</t>
  </si>
  <si>
    <t>2 m</t>
  </si>
  <si>
    <r>
      <t>18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</si>
  <si>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30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</si>
  <si>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kalové čerpadlo s bajonetovou rychlospojkou</t>
  </si>
  <si>
    <r>
      <t>380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</si>
  <si>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potrubí KG DN300*</t>
  </si>
  <si>
    <t>potrubí KG DN200*</t>
  </si>
  <si>
    <t>potrubí KG DN150*</t>
  </si>
  <si>
    <r>
      <t>980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</si>
  <si>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položka</t>
  </si>
  <si>
    <t>*vč. podsypu, obsypu, zásypu kamenivem, napojení, zkoušky</t>
  </si>
  <si>
    <t>množství</t>
  </si>
  <si>
    <t>jednotková cena</t>
  </si>
  <si>
    <t>cena</t>
  </si>
  <si>
    <t>ocelová stupadla</t>
  </si>
  <si>
    <t>čerpací šachta bet. DN1000, v.2,9 m, vč. osazení, poklopu, stupadla</t>
  </si>
  <si>
    <t>plastová šachta DN600, v.0,7 m, vč. osazení, poklopu</t>
  </si>
  <si>
    <t>výkopy+zásypy</t>
  </si>
  <si>
    <r>
      <t>150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</si>
  <si>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18 ks</t>
  </si>
  <si>
    <t>DPH 21%</t>
  </si>
  <si>
    <t>CELKEM</t>
  </si>
  <si>
    <t>kompozitní  zábradlí</t>
  </si>
  <si>
    <r>
      <t>160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</si>
  <si>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180 m</t>
  </si>
  <si>
    <t xml:space="preserve">Datum: </t>
  </si>
  <si>
    <t xml:space="preserve">Vypracoval: </t>
  </si>
  <si>
    <t>SOUHRN:</t>
  </si>
  <si>
    <t>Nosná konstrukce z kompozitu vč. montáže</t>
  </si>
  <si>
    <t>Kompozitní plny kryt 30x1000x4000 mm vč.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</si>
</sst>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3" fontId="0" fillId="0" borderId="0" xfId="0" applyNumberFormat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6"/>
  <sheetViews>
    <sheetView tabSelected="1" zoomScaleNormal="100" workbookViewId="0">
      <selection activeCell="A14" sqref="A14"/>
    </sheetView>
  </sheetViews>
  <sheetFormatPr defaultRowHeight="14.4" x14ac:dyDescent="0.3"/>
  <cols>
    <col min="1" max="1" width="48.44140625" customWidth="1"/>
    <col min="2" max="2" width="10.44140625" style="1" customWidth="1"/>
    <col min="3" max="4" width="13.109375" style="13" customWidth="1"/>
    <col min="5" max="5" width="16" customWidth="1"/>
  </cols>
  <sheetData>
    <row r="2" spans="1:4" ht="15.6" x14ac:dyDescent="0.3">
      <c r="A2" s="3" t="s">
        <v>0</v>
      </c>
    </row>
    <row r="3" spans="1:4" ht="20.25" customHeight="1" thickBot="1" x14ac:dyDescent="0.35">
      <c r="A3" s="2" t="s">
        <v>1</v>
      </c>
    </row>
    <row r="4" spans="1:4" ht="33.75" customHeight="1" x14ac:dyDescent="0.3">
      <c r="A4" s="5" t="s">
        <v>19</v>
      </c>
      <c r="B4" s="6" t="s">
        <v>21</v>
      </c>
      <c r="C4" s="14" t="s">
        <v>22</v>
      </c>
      <c r="D4" s="15" t="s">
        <v>23</v>
      </c>
    </row>
    <row r="5" spans="1:4" ht="16.2" x14ac:dyDescent="0.3">
      <c r="A5" s="7" t="s">
        <v>27</v>
      </c>
      <c r="B5" s="4" t="s">
        <v>14</v>
      </c>
      <c r="C5" s="16"/>
      <c r="D5" s="17">
        <f>380*C5</f>
        <v>0</v>
      </c>
    </row>
    <row r="6" spans="1:4" ht="16.2" x14ac:dyDescent="0.3">
      <c r="A6" s="7" t="s">
        <v>2</v>
      </c>
      <c r="B6" s="4" t="s">
        <v>28</v>
      </c>
      <c r="C6" s="16"/>
      <c r="D6" s="17">
        <f>150*C6</f>
        <v>0</v>
      </c>
    </row>
    <row r="7" spans="1:4" ht="16.2" x14ac:dyDescent="0.3">
      <c r="A7" s="7" t="s">
        <v>4</v>
      </c>
      <c r="B7" s="4" t="s">
        <v>11</v>
      </c>
      <c r="C7" s="16"/>
      <c r="D7" s="17">
        <f>18*C7</f>
        <v>0</v>
      </c>
    </row>
    <row r="8" spans="1:4" ht="16.2" x14ac:dyDescent="0.3">
      <c r="A8" s="7" t="s">
        <v>3</v>
      </c>
      <c r="B8" s="4" t="s">
        <v>12</v>
      </c>
      <c r="C8" s="16"/>
      <c r="D8" s="17">
        <f>30*C8</f>
        <v>0</v>
      </c>
    </row>
    <row r="9" spans="1:4" ht="16.2" x14ac:dyDescent="0.3">
      <c r="A9" s="7" t="s">
        <v>5</v>
      </c>
      <c r="B9" s="4" t="s">
        <v>18</v>
      </c>
      <c r="C9" s="16"/>
      <c r="D9" s="17">
        <f>980*C9</f>
        <v>0</v>
      </c>
    </row>
    <row r="10" spans="1:4" x14ac:dyDescent="0.3">
      <c r="A10" s="7" t="s">
        <v>32</v>
      </c>
      <c r="B10" s="4" t="s">
        <v>34</v>
      </c>
      <c r="C10" s="16"/>
      <c r="D10" s="17">
        <f>180*C10</f>
        <v>0</v>
      </c>
    </row>
    <row r="11" spans="1:4" x14ac:dyDescent="0.3">
      <c r="A11" s="7" t="s">
        <v>24</v>
      </c>
      <c r="B11" s="4" t="s">
        <v>29</v>
      </c>
      <c r="C11" s="16"/>
      <c r="D11" s="17">
        <f>18*C11</f>
        <v>0</v>
      </c>
    </row>
    <row r="12" spans="1:4" ht="16.2" x14ac:dyDescent="0.3">
      <c r="A12" s="7" t="s">
        <v>39</v>
      </c>
      <c r="B12" s="4" t="s">
        <v>33</v>
      </c>
      <c r="C12" s="16"/>
      <c r="D12" s="17">
        <f>160*C12</f>
        <v>0</v>
      </c>
    </row>
    <row r="13" spans="1:4" ht="16.2" x14ac:dyDescent="0.3">
      <c r="A13" s="7" t="s">
        <v>38</v>
      </c>
      <c r="B13" s="4" t="s">
        <v>33</v>
      </c>
      <c r="C13" s="16"/>
      <c r="D13" s="17">
        <f>160*C13</f>
        <v>0</v>
      </c>
    </row>
    <row r="14" spans="1:4" x14ac:dyDescent="0.3">
      <c r="A14" s="7" t="s">
        <v>17</v>
      </c>
      <c r="B14" s="4" t="s">
        <v>10</v>
      </c>
      <c r="C14" s="16"/>
      <c r="D14" s="17">
        <f>2*C14</f>
        <v>0</v>
      </c>
    </row>
    <row r="15" spans="1:4" x14ac:dyDescent="0.3">
      <c r="A15" s="7" t="s">
        <v>16</v>
      </c>
      <c r="B15" s="4" t="s">
        <v>8</v>
      </c>
      <c r="C15" s="16"/>
      <c r="D15" s="17">
        <f>30*C15</f>
        <v>0</v>
      </c>
    </row>
    <row r="16" spans="1:4" x14ac:dyDescent="0.3">
      <c r="A16" s="7" t="s">
        <v>15</v>
      </c>
      <c r="B16" s="4" t="s">
        <v>9</v>
      </c>
      <c r="C16" s="16"/>
      <c r="D16" s="17">
        <f>11*C16</f>
        <v>0</v>
      </c>
    </row>
    <row r="17" spans="1:4" x14ac:dyDescent="0.3">
      <c r="A17" s="7" t="s">
        <v>20</v>
      </c>
      <c r="B17" s="4"/>
      <c r="C17" s="16"/>
      <c r="D17" s="17"/>
    </row>
    <row r="18" spans="1:4" ht="28.8" x14ac:dyDescent="0.3">
      <c r="A18" s="12" t="s">
        <v>25</v>
      </c>
      <c r="B18" s="4" t="s">
        <v>7</v>
      </c>
      <c r="C18" s="16"/>
      <c r="D18" s="17">
        <f>C18</f>
        <v>0</v>
      </c>
    </row>
    <row r="19" spans="1:4" x14ac:dyDescent="0.3">
      <c r="A19" s="7" t="s">
        <v>26</v>
      </c>
      <c r="B19" s="4" t="s">
        <v>6</v>
      </c>
      <c r="C19" s="16"/>
      <c r="D19" s="17">
        <f>C19</f>
        <v>0</v>
      </c>
    </row>
    <row r="20" spans="1:4" ht="15" thickBot="1" x14ac:dyDescent="0.35">
      <c r="A20" s="10" t="s">
        <v>13</v>
      </c>
      <c r="B20" s="11" t="s">
        <v>6</v>
      </c>
      <c r="C20" s="18"/>
      <c r="D20" s="19">
        <f>C20</f>
        <v>0</v>
      </c>
    </row>
    <row r="21" spans="1:4" ht="26.25" customHeight="1" thickBot="1" x14ac:dyDescent="0.35">
      <c r="A21" s="8" t="s">
        <v>37</v>
      </c>
      <c r="B21" s="9"/>
      <c r="C21" s="21">
        <f>SUM(D4:D20)</f>
        <v>0</v>
      </c>
      <c r="D21" s="22"/>
    </row>
    <row r="22" spans="1:4" ht="15" thickBot="1" x14ac:dyDescent="0.35">
      <c r="A22" s="8" t="s">
        <v>30</v>
      </c>
      <c r="B22" s="9"/>
      <c r="C22" s="21">
        <f>0.21*C21</f>
        <v>0</v>
      </c>
      <c r="D22" s="22">
        <f>C21*0.21</f>
        <v>0</v>
      </c>
    </row>
    <row r="23" spans="1:4" ht="15" thickBot="1" x14ac:dyDescent="0.35">
      <c r="A23" s="8" t="s">
        <v>31</v>
      </c>
      <c r="B23" s="9"/>
      <c r="C23" s="21">
        <f>C21+C22</f>
        <v>0</v>
      </c>
      <c r="D23" s="22">
        <f>D22+C21</f>
        <v>0</v>
      </c>
    </row>
    <row r="25" spans="1:4" x14ac:dyDescent="0.3">
      <c r="A25" s="20" t="s">
        <v>35</v>
      </c>
    </row>
    <row r="26" spans="1:4" x14ac:dyDescent="0.3">
      <c r="A26" s="20" t="s">
        <v>36</v>
      </c>
    </row>
  </sheetData>
  <mergeCells count="3">
    <mergeCell ref="C21:D21"/>
    <mergeCell ref="C22:D22"/>
    <mergeCell ref="C23:D2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&amp;LArchyvní číslo:
RPS-2379.5-06-04&amp;CNázev:
REGIONÁLNÍ CENTRUM PRO NAKLÁDÁNÍ S ODPADY-KOMPOSTÁRNA&amp;RList &amp;P
Listů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Výluhy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Mya</dc:creator>
  <cp:lastModifiedBy>Zdenek Hruza</cp:lastModifiedBy>
  <cp:lastPrinted>2021-03-19T13:51:12Z</cp:lastPrinted>
  <dcterms:created xsi:type="dcterms:W3CDTF">2020-09-23T08:54:46Z</dcterms:created>
  <dcterms:modified xsi:type="dcterms:W3CDTF">2021-03-19T13:52:41Z</dcterms:modified>
</cp:coreProperties>
</file>